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2270" tabRatio="857"/>
  </bookViews>
  <sheets>
    <sheet name="U형스텐매립식 ∮101.6xH900xL1200" sheetId="1" r:id="rId1"/>
    <sheet name="U형스텐매립식 ∮101.6xH900xL1500" sheetId="6" r:id="rId2"/>
  </sheets>
  <definedNames>
    <definedName name="_xlnm.Print_Area" localSheetId="0">'U형스텐매립식 ∮101.6xH900xL1200'!$A$1:$L$25</definedName>
    <definedName name="_xlnm.Print_Area" localSheetId="1">'U형스텐매립식 ∮101.6xH900xL1500'!$A$1:$L$25</definedName>
  </definedNames>
  <calcPr calcId="144525"/>
</workbook>
</file>

<file path=xl/calcChain.xml><?xml version="1.0" encoding="utf-8"?>
<calcChain xmlns="http://schemas.openxmlformats.org/spreadsheetml/2006/main">
  <c r="J23" i="6" l="1"/>
  <c r="J25" i="6" s="1"/>
  <c r="H23" i="6"/>
  <c r="K22" i="6"/>
  <c r="K21" i="6"/>
  <c r="K20" i="6"/>
  <c r="J17" i="6"/>
  <c r="K16" i="6"/>
  <c r="K14" i="6"/>
  <c r="H14" i="6"/>
  <c r="H13" i="6"/>
  <c r="H17" i="6" s="1"/>
  <c r="E19" i="6" s="1"/>
  <c r="F19" i="6" s="1"/>
  <c r="J11" i="6"/>
  <c r="H11" i="6"/>
  <c r="H25" i="6" s="1"/>
  <c r="K10" i="6"/>
  <c r="K9" i="6"/>
  <c r="K8" i="6"/>
  <c r="F7" i="6"/>
  <c r="F11" i="6" s="1"/>
  <c r="E15" i="6" s="1"/>
  <c r="F15" i="6" s="1"/>
  <c r="K7" i="6" l="1"/>
  <c r="K11" i="6" s="1"/>
  <c r="F23" i="6"/>
  <c r="K19" i="6"/>
  <c r="K23" i="6" s="1"/>
  <c r="K15" i="6"/>
  <c r="F17" i="6"/>
  <c r="K13" i="6"/>
  <c r="F25" i="6"/>
  <c r="J23" i="1"/>
  <c r="H23" i="1"/>
  <c r="K22" i="1"/>
  <c r="K21" i="1"/>
  <c r="K20" i="1"/>
  <c r="J17" i="1"/>
  <c r="K16" i="1"/>
  <c r="H14" i="1"/>
  <c r="K14" i="1" s="1"/>
  <c r="H13" i="1"/>
  <c r="K13" i="1" s="1"/>
  <c r="J11" i="1"/>
  <c r="J25" i="1" s="1"/>
  <c r="H11" i="1"/>
  <c r="K10" i="1"/>
  <c r="K9" i="1"/>
  <c r="K8" i="1"/>
  <c r="F7" i="1"/>
  <c r="F11" i="1" s="1"/>
  <c r="E15" i="1" s="1"/>
  <c r="F15" i="1" s="1"/>
  <c r="K17" i="6" l="1"/>
  <c r="K25" i="6" s="1"/>
  <c r="H17" i="1"/>
  <c r="E19" i="1" s="1"/>
  <c r="F19" i="1" s="1"/>
  <c r="K19" i="1" s="1"/>
  <c r="K23" i="1" s="1"/>
  <c r="K7" i="1"/>
  <c r="K11" i="1" s="1"/>
  <c r="F23" i="1"/>
  <c r="F17" i="1"/>
  <c r="K15" i="1"/>
  <c r="K17" i="1" s="1"/>
  <c r="H25" i="1" l="1"/>
  <c r="K25" i="1"/>
  <c r="F25" i="1"/>
</calcChain>
</file>

<file path=xl/sharedStrings.xml><?xml version="1.0" encoding="utf-8"?>
<sst xmlns="http://schemas.openxmlformats.org/spreadsheetml/2006/main" count="86" uniqueCount="36">
  <si>
    <t>일  위  대  가  표</t>
    <phoneticPr fontId="2" type="noConversion"/>
  </si>
  <si>
    <t>공종</t>
    <phoneticPr fontId="2" type="noConversion"/>
  </si>
  <si>
    <t>규격</t>
    <phoneticPr fontId="2" type="noConversion"/>
  </si>
  <si>
    <t>단위</t>
    <phoneticPr fontId="2" type="noConversion"/>
  </si>
  <si>
    <t>수량</t>
    <phoneticPr fontId="2" type="noConversion"/>
  </si>
  <si>
    <t>공 사 비 단 가 (원)</t>
    <phoneticPr fontId="2" type="noConversion"/>
  </si>
  <si>
    <t>비고</t>
    <phoneticPr fontId="2" type="noConversion"/>
  </si>
  <si>
    <t>재료비</t>
    <phoneticPr fontId="2" type="noConversion"/>
  </si>
  <si>
    <t>노무비</t>
    <phoneticPr fontId="2" type="noConversion"/>
  </si>
  <si>
    <t>경비</t>
    <phoneticPr fontId="2" type="noConversion"/>
  </si>
  <si>
    <t>합계</t>
    <phoneticPr fontId="2" type="noConversion"/>
  </si>
  <si>
    <t>단가</t>
    <phoneticPr fontId="2" type="noConversion"/>
  </si>
  <si>
    <t>금액</t>
    <phoneticPr fontId="2" type="noConversion"/>
  </si>
  <si>
    <t>1. 자재비</t>
    <phoneticPr fontId="2" type="noConversion"/>
  </si>
  <si>
    <t>EA</t>
    <phoneticPr fontId="2" type="noConversion"/>
  </si>
  <si>
    <t>[ 소   계 ]</t>
    <phoneticPr fontId="2" type="noConversion"/>
  </si>
  <si>
    <t>2. 공사비</t>
    <phoneticPr fontId="2" type="noConversion"/>
  </si>
  <si>
    <t>특별인부</t>
    <phoneticPr fontId="2" type="noConversion"/>
  </si>
  <si>
    <t>인</t>
    <phoneticPr fontId="2" type="noConversion"/>
  </si>
  <si>
    <t>종합적산정보 2019년 p.229</t>
    <phoneticPr fontId="2" type="noConversion"/>
  </si>
  <si>
    <t>보통인부</t>
    <phoneticPr fontId="2" type="noConversion"/>
  </si>
  <si>
    <t>잡자재비</t>
    <phoneticPr fontId="2" type="noConversion"/>
  </si>
  <si>
    <t>주재료비의</t>
    <phoneticPr fontId="2" type="noConversion"/>
  </si>
  <si>
    <t>%</t>
    <phoneticPr fontId="2" type="noConversion"/>
  </si>
  <si>
    <t>종합적산정보 2019년 p.4</t>
    <phoneticPr fontId="2" type="noConversion"/>
  </si>
  <si>
    <t>3 .기계장비</t>
    <phoneticPr fontId="2" type="noConversion"/>
  </si>
  <si>
    <t>공구손료</t>
    <phoneticPr fontId="2" type="noConversion"/>
  </si>
  <si>
    <t>인건비의</t>
    <phoneticPr fontId="2" type="noConversion"/>
  </si>
  <si>
    <t>순공사비계</t>
    <phoneticPr fontId="2" type="noConversion"/>
  </si>
  <si>
    <t>U형스텐볼라드/매립식/∮101.6*H900*L1200</t>
    <phoneticPr fontId="2" type="noConversion"/>
  </si>
  <si>
    <t>물가정보 2019년 8월Ⅰp.305</t>
    <phoneticPr fontId="2" type="noConversion"/>
  </si>
  <si>
    <t>U형스텐볼라드/매립식/∮101.6*H900*L1200</t>
    <phoneticPr fontId="2" type="noConversion"/>
  </si>
  <si>
    <t>∮101.6*H900*L1200</t>
    <phoneticPr fontId="2" type="noConversion"/>
  </si>
  <si>
    <t>U형스텐볼라드/매립식/∮101.6*H900*L1500</t>
    <phoneticPr fontId="2" type="noConversion"/>
  </si>
  <si>
    <t>U형스텐볼라드/매립식/∮101.6*H900*L1500</t>
    <phoneticPr fontId="2" type="noConversion"/>
  </si>
  <si>
    <t>∮101.6*H900*L1500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</si>
</sst>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#,##0_);[Red]\(#,##0\)"/>
    <numFmt numFmtId="177" formatCode="#.00"/>
    <numFmt numFmtId="178" formatCode="#,##0."/>
    <numFmt numFmtId="179" formatCode="#,##0;[Red]&quot;-&quot;#,##0"/>
    <numFmt numFmtId="180" formatCode="#,##0.00;[Red]&quot;-&quot;#,##0.00"/>
    <numFmt numFmtId="181" formatCode="%#.00"/>
    <numFmt numFmtId="182" formatCode="\$#.00"/>
    <numFmt numFmtId="183" formatCode="\$#."/>
  </numFmts>
  <fonts count="14" x14ac:knownFonts="1"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name val="Arial"/>
      <family val="2"/>
    </font>
    <font>
      <sz val="1"/>
      <color indexed="8"/>
      <name val="Courier"/>
      <family val="3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1">
    <xf numFmtId="0" fontId="0" fillId="0" borderId="0">
      <alignment vertical="center"/>
    </xf>
    <xf numFmtId="0" fontId="9" fillId="0" borderId="6" applyNumberFormat="0" applyAlignment="0" applyProtection="0">
      <alignment horizontal="left" vertical="center"/>
    </xf>
    <xf numFmtId="0" fontId="9" fillId="0" borderId="7">
      <alignment horizontal="left" vertical="center"/>
    </xf>
    <xf numFmtId="177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" fontId="10" fillId="0" borderId="0">
      <protection locked="0"/>
    </xf>
    <xf numFmtId="178" fontId="10" fillId="0" borderId="0">
      <protection locked="0"/>
    </xf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0" fillId="0" borderId="0"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8">
      <protection locked="0"/>
    </xf>
    <xf numFmtId="182" fontId="10" fillId="0" borderId="0">
      <protection locked="0"/>
    </xf>
    <xf numFmtId="183" fontId="10" fillId="0" borderId="0">
      <protection locked="0"/>
    </xf>
  </cellStyleXfs>
  <cellXfs count="4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1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41" fontId="5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>
      <alignment vertical="center"/>
    </xf>
    <xf numFmtId="41" fontId="5" fillId="0" borderId="3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41" fontId="6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5" xfId="0" applyFont="1" applyFill="1" applyBorder="1">
      <alignment vertical="center"/>
    </xf>
    <xf numFmtId="0" fontId="5" fillId="0" borderId="5" xfId="0" applyFont="1" applyBorder="1">
      <alignment vertical="center"/>
    </xf>
    <xf numFmtId="41" fontId="5" fillId="0" borderId="5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5" fillId="0" borderId="2" xfId="0" quotePrefix="1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41" fontId="5" fillId="0" borderId="2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41" fontId="6" fillId="0" borderId="2" xfId="0" applyNumberFormat="1" applyFont="1" applyFill="1" applyBorder="1">
      <alignment vertical="center"/>
    </xf>
    <xf numFmtId="4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41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1" fontId="5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</cellXfs>
  <cellStyles count="21">
    <cellStyle name="Header1" xfId="1"/>
    <cellStyle name="Header2" xfId="2"/>
    <cellStyle name="고정소숫점" xfId="3"/>
    <cellStyle name="고정출력1" xfId="4"/>
    <cellStyle name="고정출력2" xfId="5"/>
    <cellStyle name="날짜" xfId="6"/>
    <cellStyle name="달러" xfId="7"/>
    <cellStyle name="쉼표 [0] 2" xfId="8"/>
    <cellStyle name="쉼표 [0] 3" xfId="9"/>
    <cellStyle name="자리수" xfId="10"/>
    <cellStyle name="자리수0" xfId="11"/>
    <cellStyle name="콤마 [0]_8월11일 직원현황 " xfId="12"/>
    <cellStyle name="콤마_8월11일 직원현황 " xfId="13"/>
    <cellStyle name="퍼센트" xfId="14"/>
    <cellStyle name="표준" xfId="0" builtinId="0"/>
    <cellStyle name="표준 10 2" xfId="15"/>
    <cellStyle name="표준 2" xfId="16"/>
    <cellStyle name="표준 3" xfId="17"/>
    <cellStyle name="합산" xfId="18"/>
    <cellStyle name="화폐기호" xfId="19"/>
    <cellStyle name="화폐기호0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100" zoomScaleSheetLayoutView="100" workbookViewId="0">
      <selection activeCell="A27" sqref="A27"/>
    </sheetView>
  </sheetViews>
  <sheetFormatPr defaultRowHeight="16.5" x14ac:dyDescent="0.3"/>
  <cols>
    <col min="1" max="1" width="32.25" style="33" customWidth="1"/>
    <col min="2" max="2" width="15.625" style="33" customWidth="1"/>
    <col min="3" max="3" width="5.625" style="33" customWidth="1"/>
    <col min="4" max="4" width="6.625" style="33" customWidth="1"/>
    <col min="5" max="5" width="9.625" style="34" customWidth="1"/>
    <col min="6" max="6" width="9.625" style="35" customWidth="1"/>
    <col min="7" max="7" width="9.625" style="34" customWidth="1"/>
    <col min="8" max="8" width="9.625" style="35" customWidth="1"/>
    <col min="9" max="10" width="9.625" style="34" customWidth="1"/>
    <col min="11" max="11" width="8.625" style="34" customWidth="1"/>
    <col min="12" max="12" width="25.625" style="33" customWidth="1"/>
  </cols>
  <sheetData>
    <row r="1" spans="1:12" ht="39.950000000000003" customHeigh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0.100000000000001" customHeight="1" x14ac:dyDescent="0.3">
      <c r="A2" s="41" t="s">
        <v>29</v>
      </c>
      <c r="B2" s="41"/>
      <c r="C2" s="1"/>
      <c r="D2" s="1"/>
      <c r="E2" s="2"/>
      <c r="F2" s="3"/>
      <c r="G2" s="2"/>
      <c r="H2" s="3"/>
      <c r="I2" s="2"/>
      <c r="J2" s="2"/>
      <c r="K2" s="2"/>
      <c r="L2" s="1"/>
    </row>
    <row r="3" spans="1:12" ht="20.100000000000001" customHeight="1" x14ac:dyDescent="0.3">
      <c r="A3" s="42" t="s">
        <v>1</v>
      </c>
      <c r="B3" s="42" t="s">
        <v>2</v>
      </c>
      <c r="C3" s="42" t="s">
        <v>3</v>
      </c>
      <c r="D3" s="42" t="s">
        <v>4</v>
      </c>
      <c r="E3" s="38" t="s">
        <v>5</v>
      </c>
      <c r="F3" s="38"/>
      <c r="G3" s="38"/>
      <c r="H3" s="38"/>
      <c r="I3" s="38"/>
      <c r="J3" s="38"/>
      <c r="K3" s="38"/>
      <c r="L3" s="42" t="s">
        <v>6</v>
      </c>
    </row>
    <row r="4" spans="1:12" ht="20.100000000000001" customHeight="1" x14ac:dyDescent="0.3">
      <c r="A4" s="42"/>
      <c r="B4" s="42"/>
      <c r="C4" s="42"/>
      <c r="D4" s="42"/>
      <c r="E4" s="38" t="s">
        <v>7</v>
      </c>
      <c r="F4" s="38"/>
      <c r="G4" s="38" t="s">
        <v>8</v>
      </c>
      <c r="H4" s="38"/>
      <c r="I4" s="38" t="s">
        <v>9</v>
      </c>
      <c r="J4" s="38"/>
      <c r="K4" s="38" t="s">
        <v>10</v>
      </c>
      <c r="L4" s="42"/>
    </row>
    <row r="5" spans="1:12" ht="20.100000000000001" customHeight="1" x14ac:dyDescent="0.3">
      <c r="A5" s="42"/>
      <c r="B5" s="42"/>
      <c r="C5" s="42"/>
      <c r="D5" s="42"/>
      <c r="E5" s="4" t="s">
        <v>11</v>
      </c>
      <c r="F5" s="5" t="s">
        <v>12</v>
      </c>
      <c r="G5" s="4" t="s">
        <v>11</v>
      </c>
      <c r="H5" s="5" t="s">
        <v>12</v>
      </c>
      <c r="I5" s="4" t="s">
        <v>11</v>
      </c>
      <c r="J5" s="4" t="s">
        <v>12</v>
      </c>
      <c r="K5" s="38"/>
      <c r="L5" s="42"/>
    </row>
    <row r="6" spans="1:12" ht="20.100000000000001" customHeight="1" x14ac:dyDescent="0.3">
      <c r="A6" s="6" t="s">
        <v>13</v>
      </c>
      <c r="B6" s="7"/>
      <c r="C6" s="7"/>
      <c r="D6" s="7"/>
      <c r="E6" s="8"/>
      <c r="F6" s="9"/>
      <c r="G6" s="8"/>
      <c r="H6" s="9"/>
      <c r="I6" s="8"/>
      <c r="J6" s="8"/>
      <c r="K6" s="8"/>
      <c r="L6" s="7"/>
    </row>
    <row r="7" spans="1:12" ht="20.100000000000001" customHeight="1" x14ac:dyDescent="0.3">
      <c r="A7" s="10" t="s">
        <v>31</v>
      </c>
      <c r="B7" s="7" t="s">
        <v>32</v>
      </c>
      <c r="C7" s="7" t="s">
        <v>14</v>
      </c>
      <c r="D7" s="7">
        <v>1</v>
      </c>
      <c r="E7" s="8">
        <v>270000</v>
      </c>
      <c r="F7" s="9">
        <f>E7*D7</f>
        <v>270000</v>
      </c>
      <c r="G7" s="8"/>
      <c r="H7" s="9"/>
      <c r="I7" s="8"/>
      <c r="J7" s="8"/>
      <c r="K7" s="8">
        <f>J7+H7+F7</f>
        <v>270000</v>
      </c>
      <c r="L7" s="7" t="s">
        <v>30</v>
      </c>
    </row>
    <row r="8" spans="1:12" ht="20.100000000000001" customHeight="1" x14ac:dyDescent="0.3">
      <c r="A8" s="10"/>
      <c r="B8" s="7"/>
      <c r="C8" s="7"/>
      <c r="D8" s="7"/>
      <c r="E8" s="8"/>
      <c r="F8" s="9"/>
      <c r="G8" s="8"/>
      <c r="H8" s="9"/>
      <c r="I8" s="8"/>
      <c r="J8" s="8"/>
      <c r="K8" s="8">
        <f>J8+H8+F8</f>
        <v>0</v>
      </c>
      <c r="L8" s="7"/>
    </row>
    <row r="9" spans="1:12" ht="20.100000000000001" customHeight="1" x14ac:dyDescent="0.3">
      <c r="A9" s="10"/>
      <c r="B9" s="7"/>
      <c r="C9" s="7"/>
      <c r="D9" s="7"/>
      <c r="E9" s="8"/>
      <c r="F9" s="9"/>
      <c r="G9" s="8"/>
      <c r="H9" s="9"/>
      <c r="I9" s="8"/>
      <c r="J9" s="8"/>
      <c r="K9" s="8">
        <f>J9+H9+F9</f>
        <v>0</v>
      </c>
      <c r="L9" s="7"/>
    </row>
    <row r="10" spans="1:12" ht="20.100000000000001" customHeight="1" x14ac:dyDescent="0.3">
      <c r="A10" s="11"/>
      <c r="B10" s="12"/>
      <c r="C10" s="12"/>
      <c r="D10" s="12"/>
      <c r="E10" s="13"/>
      <c r="F10" s="14"/>
      <c r="G10" s="13"/>
      <c r="H10" s="14"/>
      <c r="I10" s="13"/>
      <c r="J10" s="13"/>
      <c r="K10" s="13">
        <f>J10+H10+F10</f>
        <v>0</v>
      </c>
      <c r="L10" s="12"/>
    </row>
    <row r="11" spans="1:12" s="19" customFormat="1" ht="20.100000000000001" customHeight="1" thickBot="1" x14ac:dyDescent="0.35">
      <c r="A11" s="15" t="s">
        <v>15</v>
      </c>
      <c r="B11" s="16"/>
      <c r="C11" s="16"/>
      <c r="D11" s="16"/>
      <c r="E11" s="17"/>
      <c r="F11" s="18">
        <f>F7+F8+F9+F10</f>
        <v>270000</v>
      </c>
      <c r="G11" s="17"/>
      <c r="H11" s="17">
        <f>H7+H8+H9+H10</f>
        <v>0</v>
      </c>
      <c r="I11" s="17"/>
      <c r="J11" s="17">
        <f>J7+J8+J9+J10</f>
        <v>0</v>
      </c>
      <c r="K11" s="17">
        <f>K7+K8+K9+K10</f>
        <v>270000</v>
      </c>
      <c r="L11" s="16"/>
    </row>
    <row r="12" spans="1:12" ht="20.100000000000001" customHeight="1" x14ac:dyDescent="0.3">
      <c r="A12" s="20" t="s">
        <v>16</v>
      </c>
      <c r="B12" s="21"/>
      <c r="C12" s="21"/>
      <c r="D12" s="21"/>
      <c r="E12" s="22"/>
      <c r="F12" s="23"/>
      <c r="G12" s="22"/>
      <c r="H12" s="23"/>
      <c r="I12" s="22"/>
      <c r="J12" s="22"/>
      <c r="K12" s="22"/>
      <c r="L12" s="21"/>
    </row>
    <row r="13" spans="1:12" ht="20.100000000000001" customHeight="1" x14ac:dyDescent="0.3">
      <c r="A13" s="10" t="s">
        <v>17</v>
      </c>
      <c r="B13" s="7"/>
      <c r="C13" s="7" t="s">
        <v>18</v>
      </c>
      <c r="D13" s="7">
        <v>0.30759999999999998</v>
      </c>
      <c r="E13" s="8"/>
      <c r="F13" s="9"/>
      <c r="G13" s="8">
        <v>152019</v>
      </c>
      <c r="H13" s="9">
        <f>G13*D13</f>
        <v>46761.044399999999</v>
      </c>
      <c r="I13" s="8"/>
      <c r="J13" s="8"/>
      <c r="K13" s="8">
        <f>F13+H13+J13</f>
        <v>46761.044399999999</v>
      </c>
      <c r="L13" s="7" t="s">
        <v>19</v>
      </c>
    </row>
    <row r="14" spans="1:12" ht="20.100000000000001" customHeight="1" x14ac:dyDescent="0.3">
      <c r="A14" s="10" t="s">
        <v>20</v>
      </c>
      <c r="B14" s="7"/>
      <c r="C14" s="7" t="s">
        <v>18</v>
      </c>
      <c r="D14" s="7">
        <v>0.15379999999999999</v>
      </c>
      <c r="E14" s="8"/>
      <c r="F14" s="9"/>
      <c r="G14" s="8">
        <v>125427</v>
      </c>
      <c r="H14" s="9">
        <f>G14*D14</f>
        <v>19290.672599999998</v>
      </c>
      <c r="I14" s="8"/>
      <c r="J14" s="8"/>
      <c r="K14" s="8">
        <f>F14+H14+J14</f>
        <v>19290.672599999998</v>
      </c>
      <c r="L14" s="7" t="s">
        <v>19</v>
      </c>
    </row>
    <row r="15" spans="1:12" ht="20.100000000000001" customHeight="1" x14ac:dyDescent="0.3">
      <c r="A15" s="10" t="s">
        <v>21</v>
      </c>
      <c r="B15" s="7" t="s">
        <v>22</v>
      </c>
      <c r="C15" s="7" t="s">
        <v>23</v>
      </c>
      <c r="D15" s="7">
        <v>2</v>
      </c>
      <c r="E15" s="8">
        <f>F11</f>
        <v>270000</v>
      </c>
      <c r="F15" s="9">
        <f>E15*0.02</f>
        <v>5400</v>
      </c>
      <c r="G15" s="8"/>
      <c r="H15" s="9"/>
      <c r="I15" s="8"/>
      <c r="J15" s="8"/>
      <c r="K15" s="8">
        <f>F15+H15+J15</f>
        <v>5400</v>
      </c>
      <c r="L15" s="7" t="s">
        <v>24</v>
      </c>
    </row>
    <row r="16" spans="1:12" ht="20.100000000000001" customHeight="1" x14ac:dyDescent="0.3">
      <c r="A16" s="11"/>
      <c r="B16" s="12"/>
      <c r="C16" s="12"/>
      <c r="D16" s="12"/>
      <c r="E16" s="13"/>
      <c r="F16" s="14"/>
      <c r="G16" s="13"/>
      <c r="H16" s="14"/>
      <c r="I16" s="13"/>
      <c r="J16" s="13"/>
      <c r="K16" s="13">
        <f>F16+H16+J16</f>
        <v>0</v>
      </c>
      <c r="L16" s="12"/>
    </row>
    <row r="17" spans="1:12" s="24" customFormat="1" ht="20.100000000000001" customHeight="1" thickBot="1" x14ac:dyDescent="0.35">
      <c r="A17" s="15" t="s">
        <v>15</v>
      </c>
      <c r="B17" s="16"/>
      <c r="C17" s="16"/>
      <c r="D17" s="16"/>
      <c r="E17" s="17"/>
      <c r="F17" s="18">
        <f>F13+F14+F15+F16</f>
        <v>5400</v>
      </c>
      <c r="G17" s="17"/>
      <c r="H17" s="18">
        <f>H13+H14</f>
        <v>66051.717000000004</v>
      </c>
      <c r="I17" s="17"/>
      <c r="J17" s="17">
        <f>J13+J14+J15+J16</f>
        <v>0</v>
      </c>
      <c r="K17" s="17">
        <f>K13+K14+K15+K16</f>
        <v>71451.717000000004</v>
      </c>
      <c r="L17" s="16"/>
    </row>
    <row r="18" spans="1:12" ht="20.100000000000001" customHeight="1" x14ac:dyDescent="0.3">
      <c r="A18" s="20" t="s">
        <v>25</v>
      </c>
      <c r="B18" s="21"/>
      <c r="C18" s="21"/>
      <c r="D18" s="21"/>
      <c r="E18" s="22"/>
      <c r="F18" s="23"/>
      <c r="G18" s="22"/>
      <c r="H18" s="23"/>
      <c r="I18" s="22"/>
      <c r="J18" s="22"/>
      <c r="K18" s="22"/>
      <c r="L18" s="21"/>
    </row>
    <row r="19" spans="1:12" ht="20.100000000000001" customHeight="1" x14ac:dyDescent="0.3">
      <c r="A19" s="10" t="s">
        <v>26</v>
      </c>
      <c r="B19" s="7" t="s">
        <v>27</v>
      </c>
      <c r="C19" s="7" t="s">
        <v>23</v>
      </c>
      <c r="D19" s="7">
        <v>5</v>
      </c>
      <c r="E19" s="8">
        <f>H17</f>
        <v>66051.717000000004</v>
      </c>
      <c r="F19" s="9">
        <f>E19*0.05</f>
        <v>3302.5858500000004</v>
      </c>
      <c r="G19" s="8"/>
      <c r="H19" s="9"/>
      <c r="I19" s="8"/>
      <c r="J19" s="8"/>
      <c r="K19" s="8">
        <f>F19+H19+J19</f>
        <v>3302.5858500000004</v>
      </c>
      <c r="L19" s="7" t="s">
        <v>19</v>
      </c>
    </row>
    <row r="20" spans="1:12" ht="20.100000000000001" customHeight="1" x14ac:dyDescent="0.3">
      <c r="A20" s="25"/>
      <c r="B20" s="7"/>
      <c r="C20" s="7"/>
      <c r="D20" s="7"/>
      <c r="E20" s="8"/>
      <c r="F20" s="9"/>
      <c r="G20" s="8"/>
      <c r="H20" s="9"/>
      <c r="I20" s="8"/>
      <c r="J20" s="8"/>
      <c r="K20" s="8">
        <f>F20+H20+J20</f>
        <v>0</v>
      </c>
      <c r="L20" s="7"/>
    </row>
    <row r="21" spans="1:12" ht="20.100000000000001" customHeight="1" x14ac:dyDescent="0.3">
      <c r="A21" s="25"/>
      <c r="B21" s="7"/>
      <c r="C21" s="7"/>
      <c r="D21" s="7"/>
      <c r="E21" s="8"/>
      <c r="F21" s="9"/>
      <c r="G21" s="8"/>
      <c r="H21" s="9"/>
      <c r="I21" s="8"/>
      <c r="J21" s="8"/>
      <c r="K21" s="8">
        <f>F21+H21+J21</f>
        <v>0</v>
      </c>
      <c r="L21" s="7"/>
    </row>
    <row r="22" spans="1:12" ht="20.100000000000001" customHeight="1" x14ac:dyDescent="0.3">
      <c r="A22" s="11"/>
      <c r="B22" s="12"/>
      <c r="C22" s="12"/>
      <c r="D22" s="12"/>
      <c r="E22" s="13"/>
      <c r="F22" s="14"/>
      <c r="G22" s="13"/>
      <c r="H22" s="14"/>
      <c r="I22" s="13"/>
      <c r="J22" s="13"/>
      <c r="K22" s="13">
        <f>F22+H22+J22</f>
        <v>0</v>
      </c>
      <c r="L22" s="12"/>
    </row>
    <row r="23" spans="1:12" s="24" customFormat="1" ht="20.100000000000001" customHeight="1" thickBot="1" x14ac:dyDescent="0.35">
      <c r="A23" s="15" t="s">
        <v>15</v>
      </c>
      <c r="B23" s="16"/>
      <c r="C23" s="16"/>
      <c r="D23" s="16"/>
      <c r="E23" s="17"/>
      <c r="F23" s="18">
        <f>F19+F20+F21+F22</f>
        <v>3302.5858500000004</v>
      </c>
      <c r="G23" s="17"/>
      <c r="H23" s="17">
        <f>H19+H20+H21+H22</f>
        <v>0</v>
      </c>
      <c r="I23" s="17"/>
      <c r="J23" s="17">
        <f>J19+J20+J21</f>
        <v>0</v>
      </c>
      <c r="K23" s="17">
        <f>K19+K20+K21+K22</f>
        <v>3302.5858500000004</v>
      </c>
      <c r="L23" s="16"/>
    </row>
    <row r="24" spans="1:12" ht="20.100000000000001" customHeight="1" x14ac:dyDescent="0.3">
      <c r="A24" s="26"/>
      <c r="B24" s="21"/>
      <c r="C24" s="21"/>
      <c r="D24" s="21"/>
      <c r="E24" s="22"/>
      <c r="F24" s="23"/>
      <c r="G24" s="22"/>
      <c r="H24" s="23"/>
      <c r="I24" s="22"/>
      <c r="J24" s="22"/>
      <c r="K24" s="22"/>
      <c r="L24" s="21"/>
    </row>
    <row r="25" spans="1:12" ht="20.100000000000001" customHeight="1" x14ac:dyDescent="0.3">
      <c r="A25" s="27" t="s">
        <v>28</v>
      </c>
      <c r="B25" s="10"/>
      <c r="C25" s="10"/>
      <c r="D25" s="10"/>
      <c r="E25" s="28"/>
      <c r="F25" s="29">
        <f>F11+F17+F23</f>
        <v>278702.58584999997</v>
      </c>
      <c r="G25" s="30"/>
      <c r="H25" s="29">
        <f>H11+H17+H23</f>
        <v>66051.717000000004</v>
      </c>
      <c r="I25" s="30"/>
      <c r="J25" s="30">
        <f>J11+J17+J23</f>
        <v>0</v>
      </c>
      <c r="K25" s="30">
        <f>K11+K17+K23</f>
        <v>344754.30284999998</v>
      </c>
      <c r="L25" s="10"/>
    </row>
    <row r="26" spans="1:12" ht="20.100000000000001" customHeight="1" x14ac:dyDescent="0.3">
      <c r="A26"/>
      <c r="B26"/>
      <c r="C26"/>
      <c r="D26"/>
      <c r="E26" s="31"/>
      <c r="F26" s="32"/>
      <c r="G26" s="31"/>
      <c r="H26" s="32"/>
      <c r="I26" s="31"/>
      <c r="J26" s="31"/>
      <c r="K26" s="31"/>
      <c r="L26"/>
    </row>
    <row r="27" spans="1:12" ht="20.100000000000001" customHeight="1" x14ac:dyDescent="0.3">
      <c r="A27"/>
      <c r="B27"/>
      <c r="C27"/>
      <c r="D27"/>
      <c r="E27" s="31"/>
      <c r="F27" s="32"/>
      <c r="G27" s="31"/>
      <c r="H27" s="32"/>
      <c r="I27" s="31"/>
      <c r="J27" s="31"/>
      <c r="K27" s="31"/>
      <c r="L27"/>
    </row>
    <row r="28" spans="1:12" ht="20.100000000000001" customHeight="1" x14ac:dyDescent="0.3">
      <c r="A28"/>
      <c r="B28"/>
      <c r="C28"/>
      <c r="D28"/>
      <c r="E28" s="31"/>
      <c r="F28" s="32"/>
      <c r="G28" s="31"/>
      <c r="H28" s="32"/>
      <c r="I28" s="31"/>
      <c r="J28" s="31"/>
      <c r="K28" s="31"/>
      <c r="L28"/>
    </row>
    <row r="29" spans="1:12" x14ac:dyDescent="0.3">
      <c r="A29"/>
      <c r="B29"/>
      <c r="C29"/>
      <c r="D29"/>
      <c r="E29" s="31"/>
      <c r="F29" s="32"/>
      <c r="G29" s="31"/>
      <c r="H29" s="32"/>
      <c r="I29" s="31"/>
      <c r="J29" s="31"/>
      <c r="K29" s="31"/>
      <c r="L29"/>
    </row>
    <row r="30" spans="1:12" x14ac:dyDescent="0.3">
      <c r="A30"/>
      <c r="B30"/>
      <c r="C30"/>
      <c r="D30"/>
      <c r="E30" s="31"/>
      <c r="F30" s="32"/>
      <c r="G30" s="31"/>
      <c r="H30" s="32"/>
      <c r="I30" s="31"/>
      <c r="J30" s="31"/>
      <c r="K30" s="31"/>
      <c r="L30"/>
    </row>
    <row r="31" spans="1:12" x14ac:dyDescent="0.3">
      <c r="A31"/>
      <c r="B31"/>
      <c r="C31"/>
      <c r="D31"/>
      <c r="E31" s="31"/>
      <c r="F31" s="32"/>
      <c r="G31" s="31"/>
      <c r="H31" s="32"/>
      <c r="I31" s="31"/>
      <c r="J31" s="31"/>
      <c r="K31" s="31"/>
      <c r="L31"/>
    </row>
    <row r="32" spans="1:12" x14ac:dyDescent="0.3">
      <c r="A32"/>
      <c r="B32"/>
      <c r="C32"/>
      <c r="D32"/>
      <c r="E32" s="31"/>
      <c r="F32" s="32"/>
      <c r="G32" s="31"/>
      <c r="H32" s="32"/>
      <c r="I32" s="31"/>
      <c r="J32" s="31"/>
      <c r="K32" s="31"/>
      <c r="L32"/>
    </row>
    <row r="33" spans="1:12" x14ac:dyDescent="0.3">
      <c r="A33"/>
      <c r="B33"/>
      <c r="C33"/>
      <c r="D33"/>
      <c r="E33" s="31"/>
      <c r="F33" s="32"/>
      <c r="G33" s="31"/>
      <c r="H33" s="32"/>
      <c r="I33" s="31"/>
      <c r="J33" s="31"/>
      <c r="K33" s="31"/>
      <c r="L33"/>
    </row>
    <row r="34" spans="1:12" x14ac:dyDescent="0.3">
      <c r="A34"/>
      <c r="B34"/>
      <c r="C34"/>
      <c r="D34"/>
      <c r="E34" s="31"/>
      <c r="F34" s="32"/>
      <c r="G34" s="31"/>
      <c r="H34" s="32"/>
      <c r="I34" s="31"/>
      <c r="J34" s="31"/>
      <c r="K34" s="31"/>
      <c r="L34"/>
    </row>
    <row r="35" spans="1:12" x14ac:dyDescent="0.3">
      <c r="A35"/>
      <c r="B35"/>
      <c r="C35"/>
      <c r="D35"/>
      <c r="E35" s="31"/>
      <c r="F35" s="32"/>
      <c r="G35" s="31"/>
      <c r="H35" s="32"/>
      <c r="I35" s="31"/>
      <c r="J35" s="31"/>
      <c r="K35" s="31"/>
      <c r="L35"/>
    </row>
    <row r="36" spans="1:12" x14ac:dyDescent="0.3">
      <c r="A36"/>
      <c r="B36"/>
      <c r="C36"/>
      <c r="D36"/>
      <c r="E36" s="31"/>
      <c r="F36" s="32"/>
      <c r="G36" s="31"/>
      <c r="H36" s="32"/>
      <c r="I36" s="31"/>
      <c r="J36" s="31"/>
      <c r="K36" s="31"/>
      <c r="L36"/>
    </row>
    <row r="37" spans="1:12" x14ac:dyDescent="0.3">
      <c r="A37"/>
      <c r="B37"/>
      <c r="C37"/>
      <c r="D37"/>
      <c r="E37" s="31"/>
      <c r="F37" s="32"/>
      <c r="G37" s="31"/>
      <c r="H37" s="32"/>
      <c r="I37" s="31"/>
      <c r="J37" s="31"/>
      <c r="K37" s="31"/>
      <c r="L37"/>
    </row>
    <row r="38" spans="1:12" x14ac:dyDescent="0.3">
      <c r="A38"/>
      <c r="B38"/>
      <c r="C38"/>
      <c r="D38"/>
      <c r="E38" s="31"/>
      <c r="F38" s="32"/>
      <c r="G38" s="31"/>
      <c r="H38" s="32"/>
      <c r="I38" s="31"/>
      <c r="J38" s="31"/>
      <c r="K38" s="31"/>
      <c r="L38"/>
    </row>
    <row r="39" spans="1:12" x14ac:dyDescent="0.3">
      <c r="A39"/>
      <c r="B39"/>
      <c r="C39"/>
      <c r="D39"/>
      <c r="E39" s="31"/>
      <c r="F39" s="32"/>
      <c r="G39" s="31"/>
      <c r="H39" s="32"/>
      <c r="I39" s="31"/>
      <c r="J39" s="31"/>
      <c r="K39" s="31"/>
      <c r="L39"/>
    </row>
    <row r="40" spans="1:12" x14ac:dyDescent="0.3">
      <c r="A40"/>
      <c r="B40"/>
      <c r="C40"/>
      <c r="D40"/>
      <c r="E40" s="31"/>
      <c r="F40" s="32"/>
      <c r="G40" s="31"/>
      <c r="H40" s="32"/>
      <c r="I40" s="31"/>
      <c r="J40" s="31"/>
      <c r="K40" s="31"/>
      <c r="L40"/>
    </row>
    <row r="41" spans="1:12" x14ac:dyDescent="0.3">
      <c r="A41"/>
      <c r="B41"/>
      <c r="C41"/>
      <c r="D41"/>
      <c r="E41" s="31"/>
      <c r="F41" s="32"/>
      <c r="G41" s="31"/>
      <c r="H41" s="32"/>
      <c r="I41" s="31"/>
      <c r="J41" s="31"/>
      <c r="K41" s="31"/>
      <c r="L41"/>
    </row>
    <row r="42" spans="1:12" x14ac:dyDescent="0.3">
      <c r="A42"/>
      <c r="B42"/>
      <c r="C42"/>
      <c r="D42"/>
      <c r="E42" s="31"/>
      <c r="F42" s="32"/>
      <c r="G42" s="31"/>
      <c r="H42" s="32"/>
      <c r="I42" s="31"/>
      <c r="J42" s="31"/>
      <c r="K42" s="31"/>
      <c r="L42"/>
    </row>
    <row r="43" spans="1:12" x14ac:dyDescent="0.3">
      <c r="A43"/>
      <c r="B43"/>
      <c r="C43"/>
      <c r="D43"/>
      <c r="E43" s="31"/>
      <c r="F43" s="32"/>
      <c r="G43" s="31"/>
      <c r="H43" s="32"/>
      <c r="I43" s="31"/>
      <c r="J43" s="31"/>
      <c r="K43" s="31"/>
      <c r="L43"/>
    </row>
    <row r="44" spans="1:12" x14ac:dyDescent="0.3">
      <c r="A44"/>
      <c r="B44"/>
      <c r="C44"/>
      <c r="D44"/>
      <c r="E44" s="31"/>
      <c r="F44" s="32"/>
      <c r="G44" s="31"/>
      <c r="H44" s="32"/>
      <c r="I44" s="31"/>
      <c r="J44" s="31"/>
      <c r="K44" s="31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2" type="noConversion"/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Normal="100" zoomScaleSheetLayoutView="100" workbookViewId="0">
      <selection activeCell="A26" sqref="A26"/>
    </sheetView>
  </sheetViews>
  <sheetFormatPr defaultRowHeight="16.5" x14ac:dyDescent="0.3"/>
  <cols>
    <col min="1" max="1" width="32.25" style="33" customWidth="1"/>
    <col min="2" max="2" width="15.625" style="33" customWidth="1"/>
    <col min="3" max="3" width="5.625" style="33" customWidth="1"/>
    <col min="4" max="4" width="6.625" style="33" customWidth="1"/>
    <col min="5" max="5" width="9.625" style="34" customWidth="1"/>
    <col min="6" max="6" width="9.625" style="35" customWidth="1"/>
    <col min="7" max="7" width="9.625" style="34" customWidth="1"/>
    <col min="8" max="8" width="9.625" style="35" customWidth="1"/>
    <col min="9" max="10" width="9.625" style="34" customWidth="1"/>
    <col min="11" max="11" width="8.625" style="34" customWidth="1"/>
    <col min="12" max="12" width="25.625" style="33" customWidth="1"/>
  </cols>
  <sheetData>
    <row r="1" spans="1:12" ht="39.950000000000003" customHeigh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0.100000000000001" customHeight="1" x14ac:dyDescent="0.3">
      <c r="A2" s="41" t="s">
        <v>33</v>
      </c>
      <c r="B2" s="41"/>
      <c r="C2" s="37"/>
      <c r="D2" s="37"/>
      <c r="E2" s="2"/>
      <c r="F2" s="3"/>
      <c r="G2" s="2"/>
      <c r="H2" s="3"/>
      <c r="I2" s="2"/>
      <c r="J2" s="2"/>
      <c r="K2" s="2"/>
      <c r="L2" s="37"/>
    </row>
    <row r="3" spans="1:12" ht="20.100000000000001" customHeight="1" x14ac:dyDescent="0.3">
      <c r="A3" s="42" t="s">
        <v>1</v>
      </c>
      <c r="B3" s="42" t="s">
        <v>2</v>
      </c>
      <c r="C3" s="42" t="s">
        <v>3</v>
      </c>
      <c r="D3" s="42" t="s">
        <v>4</v>
      </c>
      <c r="E3" s="38" t="s">
        <v>5</v>
      </c>
      <c r="F3" s="38"/>
      <c r="G3" s="38"/>
      <c r="H3" s="38"/>
      <c r="I3" s="38"/>
      <c r="J3" s="38"/>
      <c r="K3" s="38"/>
      <c r="L3" s="42" t="s">
        <v>6</v>
      </c>
    </row>
    <row r="4" spans="1:12" ht="20.100000000000001" customHeight="1" x14ac:dyDescent="0.3">
      <c r="A4" s="42"/>
      <c r="B4" s="42"/>
      <c r="C4" s="42"/>
      <c r="D4" s="42"/>
      <c r="E4" s="38" t="s">
        <v>7</v>
      </c>
      <c r="F4" s="38"/>
      <c r="G4" s="38" t="s">
        <v>8</v>
      </c>
      <c r="H4" s="38"/>
      <c r="I4" s="38" t="s">
        <v>9</v>
      </c>
      <c r="J4" s="38"/>
      <c r="K4" s="38" t="s">
        <v>10</v>
      </c>
      <c r="L4" s="42"/>
    </row>
    <row r="5" spans="1:12" ht="20.100000000000001" customHeight="1" x14ac:dyDescent="0.3">
      <c r="A5" s="42"/>
      <c r="B5" s="42"/>
      <c r="C5" s="42"/>
      <c r="D5" s="42"/>
      <c r="E5" s="36" t="s">
        <v>11</v>
      </c>
      <c r="F5" s="5" t="s">
        <v>12</v>
      </c>
      <c r="G5" s="36" t="s">
        <v>11</v>
      </c>
      <c r="H5" s="5" t="s">
        <v>12</v>
      </c>
      <c r="I5" s="36" t="s">
        <v>11</v>
      </c>
      <c r="J5" s="36" t="s">
        <v>12</v>
      </c>
      <c r="K5" s="38"/>
      <c r="L5" s="42"/>
    </row>
    <row r="6" spans="1:12" ht="20.100000000000001" customHeight="1" x14ac:dyDescent="0.3">
      <c r="A6" s="6" t="s">
        <v>13</v>
      </c>
      <c r="B6" s="7"/>
      <c r="C6" s="7"/>
      <c r="D6" s="7"/>
      <c r="E6" s="8"/>
      <c r="F6" s="9"/>
      <c r="G6" s="8"/>
      <c r="H6" s="9"/>
      <c r="I6" s="8"/>
      <c r="J6" s="8"/>
      <c r="K6" s="8"/>
      <c r="L6" s="7"/>
    </row>
    <row r="7" spans="1:12" ht="20.100000000000001" customHeight="1" x14ac:dyDescent="0.3">
      <c r="A7" s="10" t="s">
        <v>34</v>
      </c>
      <c r="B7" s="7" t="s">
        <v>35</v>
      </c>
      <c r="C7" s="7" t="s">
        <v>14</v>
      </c>
      <c r="D7" s="7">
        <v>1</v>
      </c>
      <c r="E7" s="8">
        <v>285000</v>
      </c>
      <c r="F7" s="9">
        <f>E7*D7</f>
        <v>285000</v>
      </c>
      <c r="G7" s="8"/>
      <c r="H7" s="9"/>
      <c r="I7" s="8"/>
      <c r="J7" s="8"/>
      <c r="K7" s="8">
        <f>J7+H7+F7</f>
        <v>285000</v>
      </c>
      <c r="L7" s="7" t="s">
        <v>30</v>
      </c>
    </row>
    <row r="8" spans="1:12" ht="20.100000000000001" customHeight="1" x14ac:dyDescent="0.3">
      <c r="A8" s="10"/>
      <c r="B8" s="7"/>
      <c r="C8" s="7"/>
      <c r="D8" s="7"/>
      <c r="E8" s="8"/>
      <c r="F8" s="9"/>
      <c r="G8" s="8"/>
      <c r="H8" s="9"/>
      <c r="I8" s="8"/>
      <c r="J8" s="8"/>
      <c r="K8" s="8">
        <f>J8+H8+F8</f>
        <v>0</v>
      </c>
      <c r="L8" s="7"/>
    </row>
    <row r="9" spans="1:12" ht="20.100000000000001" customHeight="1" x14ac:dyDescent="0.3">
      <c r="A9" s="10"/>
      <c r="B9" s="7"/>
      <c r="C9" s="7"/>
      <c r="D9" s="7"/>
      <c r="E9" s="8"/>
      <c r="F9" s="9"/>
      <c r="G9" s="8"/>
      <c r="H9" s="9"/>
      <c r="I9" s="8"/>
      <c r="J9" s="8"/>
      <c r="K9" s="8">
        <f>J9+H9+F9</f>
        <v>0</v>
      </c>
      <c r="L9" s="7"/>
    </row>
    <row r="10" spans="1:12" ht="20.100000000000001" customHeight="1" x14ac:dyDescent="0.3">
      <c r="A10" s="11"/>
      <c r="B10" s="12"/>
      <c r="C10" s="12"/>
      <c r="D10" s="12"/>
      <c r="E10" s="13"/>
      <c r="F10" s="14"/>
      <c r="G10" s="13"/>
      <c r="H10" s="14"/>
      <c r="I10" s="13"/>
      <c r="J10" s="13"/>
      <c r="K10" s="13">
        <f>J10+H10+F10</f>
        <v>0</v>
      </c>
      <c r="L10" s="12"/>
    </row>
    <row r="11" spans="1:12" s="19" customFormat="1" ht="20.100000000000001" customHeight="1" thickBot="1" x14ac:dyDescent="0.35">
      <c r="A11" s="15" t="s">
        <v>15</v>
      </c>
      <c r="B11" s="16"/>
      <c r="C11" s="16"/>
      <c r="D11" s="16"/>
      <c r="E11" s="17"/>
      <c r="F11" s="18">
        <f>F7+F8+F9+F10</f>
        <v>285000</v>
      </c>
      <c r="G11" s="17"/>
      <c r="H11" s="17">
        <f>H7+H8+H9+H10</f>
        <v>0</v>
      </c>
      <c r="I11" s="17"/>
      <c r="J11" s="17">
        <f>J7+J8+J9+J10</f>
        <v>0</v>
      </c>
      <c r="K11" s="17">
        <f>K7+K8+K9+K10</f>
        <v>285000</v>
      </c>
      <c r="L11" s="16"/>
    </row>
    <row r="12" spans="1:12" ht="20.100000000000001" customHeight="1" x14ac:dyDescent="0.3">
      <c r="A12" s="20" t="s">
        <v>16</v>
      </c>
      <c r="B12" s="21"/>
      <c r="C12" s="21"/>
      <c r="D12" s="21"/>
      <c r="E12" s="22"/>
      <c r="F12" s="23"/>
      <c r="G12" s="22"/>
      <c r="H12" s="23"/>
      <c r="I12" s="22"/>
      <c r="J12" s="22"/>
      <c r="K12" s="22"/>
      <c r="L12" s="21"/>
    </row>
    <row r="13" spans="1:12" ht="20.100000000000001" customHeight="1" x14ac:dyDescent="0.3">
      <c r="A13" s="10" t="s">
        <v>17</v>
      </c>
      <c r="B13" s="7"/>
      <c r="C13" s="7" t="s">
        <v>18</v>
      </c>
      <c r="D13" s="7">
        <v>0.30759999999999998</v>
      </c>
      <c r="E13" s="8"/>
      <c r="F13" s="9"/>
      <c r="G13" s="8">
        <v>152019</v>
      </c>
      <c r="H13" s="9">
        <f>G13*D13</f>
        <v>46761.044399999999</v>
      </c>
      <c r="I13" s="8"/>
      <c r="J13" s="8"/>
      <c r="K13" s="8">
        <f>F13+H13+J13</f>
        <v>46761.044399999999</v>
      </c>
      <c r="L13" s="7" t="s">
        <v>19</v>
      </c>
    </row>
    <row r="14" spans="1:12" ht="20.100000000000001" customHeight="1" x14ac:dyDescent="0.3">
      <c r="A14" s="10" t="s">
        <v>20</v>
      </c>
      <c r="B14" s="7"/>
      <c r="C14" s="7" t="s">
        <v>18</v>
      </c>
      <c r="D14" s="7">
        <v>0.15379999999999999</v>
      </c>
      <c r="E14" s="8"/>
      <c r="F14" s="9"/>
      <c r="G14" s="8">
        <v>125427</v>
      </c>
      <c r="H14" s="9">
        <f>G14*D14</f>
        <v>19290.672599999998</v>
      </c>
      <c r="I14" s="8"/>
      <c r="J14" s="8"/>
      <c r="K14" s="8">
        <f>F14+H14+J14</f>
        <v>19290.672599999998</v>
      </c>
      <c r="L14" s="7" t="s">
        <v>19</v>
      </c>
    </row>
    <row r="15" spans="1:12" ht="20.100000000000001" customHeight="1" x14ac:dyDescent="0.3">
      <c r="A15" s="10" t="s">
        <v>21</v>
      </c>
      <c r="B15" s="7" t="s">
        <v>22</v>
      </c>
      <c r="C15" s="7" t="s">
        <v>23</v>
      </c>
      <c r="D15" s="7">
        <v>2</v>
      </c>
      <c r="E15" s="8">
        <f>F11</f>
        <v>285000</v>
      </c>
      <c r="F15" s="9">
        <f>E15*0.02</f>
        <v>5700</v>
      </c>
      <c r="G15" s="8"/>
      <c r="H15" s="9"/>
      <c r="I15" s="8"/>
      <c r="J15" s="8"/>
      <c r="K15" s="8">
        <f>F15+H15+J15</f>
        <v>5700</v>
      </c>
      <c r="L15" s="7" t="s">
        <v>24</v>
      </c>
    </row>
    <row r="16" spans="1:12" ht="20.100000000000001" customHeight="1" x14ac:dyDescent="0.3">
      <c r="A16" s="11"/>
      <c r="B16" s="12"/>
      <c r="C16" s="12"/>
      <c r="D16" s="12"/>
      <c r="E16" s="13"/>
      <c r="F16" s="14"/>
      <c r="G16" s="13"/>
      <c r="H16" s="14"/>
      <c r="I16" s="13"/>
      <c r="J16" s="13"/>
      <c r="K16" s="13">
        <f>F16+H16+J16</f>
        <v>0</v>
      </c>
      <c r="L16" s="12"/>
    </row>
    <row r="17" spans="1:12" s="24" customFormat="1" ht="20.100000000000001" customHeight="1" thickBot="1" x14ac:dyDescent="0.35">
      <c r="A17" s="15" t="s">
        <v>15</v>
      </c>
      <c r="B17" s="16"/>
      <c r="C17" s="16"/>
      <c r="D17" s="16"/>
      <c r="E17" s="17"/>
      <c r="F17" s="18">
        <f>F13+F14+F15+F16</f>
        <v>5700</v>
      </c>
      <c r="G17" s="17"/>
      <c r="H17" s="18">
        <f>H13+H14</f>
        <v>66051.717000000004</v>
      </c>
      <c r="I17" s="17"/>
      <c r="J17" s="17">
        <f>J13+J14+J15+J16</f>
        <v>0</v>
      </c>
      <c r="K17" s="17">
        <f>K13+K14+K15+K16</f>
        <v>71751.717000000004</v>
      </c>
      <c r="L17" s="16"/>
    </row>
    <row r="18" spans="1:12" ht="20.100000000000001" customHeight="1" x14ac:dyDescent="0.3">
      <c r="A18" s="20" t="s">
        <v>25</v>
      </c>
      <c r="B18" s="21"/>
      <c r="C18" s="21"/>
      <c r="D18" s="21"/>
      <c r="E18" s="22"/>
      <c r="F18" s="23"/>
      <c r="G18" s="22"/>
      <c r="H18" s="23"/>
      <c r="I18" s="22"/>
      <c r="J18" s="22"/>
      <c r="K18" s="22"/>
      <c r="L18" s="21"/>
    </row>
    <row r="19" spans="1:12" ht="20.100000000000001" customHeight="1" x14ac:dyDescent="0.3">
      <c r="A19" s="10" t="s">
        <v>26</v>
      </c>
      <c r="B19" s="7" t="s">
        <v>27</v>
      </c>
      <c r="C19" s="7" t="s">
        <v>23</v>
      </c>
      <c r="D19" s="7">
        <v>5</v>
      </c>
      <c r="E19" s="8">
        <f>H17</f>
        <v>66051.717000000004</v>
      </c>
      <c r="F19" s="9">
        <f>E19*0.05</f>
        <v>3302.5858500000004</v>
      </c>
      <c r="G19" s="8"/>
      <c r="H19" s="9"/>
      <c r="I19" s="8"/>
      <c r="J19" s="8"/>
      <c r="K19" s="8">
        <f>F19+H19+J19</f>
        <v>3302.5858500000004</v>
      </c>
      <c r="L19" s="7" t="s">
        <v>19</v>
      </c>
    </row>
    <row r="20" spans="1:12" ht="20.100000000000001" customHeight="1" x14ac:dyDescent="0.3">
      <c r="A20" s="25"/>
      <c r="B20" s="7"/>
      <c r="C20" s="7"/>
      <c r="D20" s="7"/>
      <c r="E20" s="8"/>
      <c r="F20" s="9"/>
      <c r="G20" s="8"/>
      <c r="H20" s="9"/>
      <c r="I20" s="8"/>
      <c r="J20" s="8"/>
      <c r="K20" s="8">
        <f>F20+H20+J20</f>
        <v>0</v>
      </c>
      <c r="L20" s="7"/>
    </row>
    <row r="21" spans="1:12" ht="20.100000000000001" customHeight="1" x14ac:dyDescent="0.3">
      <c r="A21" s="25"/>
      <c r="B21" s="7"/>
      <c r="C21" s="7"/>
      <c r="D21" s="7"/>
      <c r="E21" s="8"/>
      <c r="F21" s="9"/>
      <c r="G21" s="8"/>
      <c r="H21" s="9"/>
      <c r="I21" s="8"/>
      <c r="J21" s="8"/>
      <c r="K21" s="8">
        <f>F21+H21+J21</f>
        <v>0</v>
      </c>
      <c r="L21" s="7"/>
    </row>
    <row r="22" spans="1:12" ht="20.100000000000001" customHeight="1" x14ac:dyDescent="0.3">
      <c r="A22" s="11"/>
      <c r="B22" s="12"/>
      <c r="C22" s="12"/>
      <c r="D22" s="12"/>
      <c r="E22" s="13"/>
      <c r="F22" s="14"/>
      <c r="G22" s="13"/>
      <c r="H22" s="14"/>
      <c r="I22" s="13"/>
      <c r="J22" s="13"/>
      <c r="K22" s="13">
        <f>F22+H22+J22</f>
        <v>0</v>
      </c>
      <c r="L22" s="12"/>
    </row>
    <row r="23" spans="1:12" s="24" customFormat="1" ht="20.100000000000001" customHeight="1" thickBot="1" x14ac:dyDescent="0.35">
      <c r="A23" s="15" t="s">
        <v>15</v>
      </c>
      <c r="B23" s="16"/>
      <c r="C23" s="16"/>
      <c r="D23" s="16"/>
      <c r="E23" s="17"/>
      <c r="F23" s="18">
        <f>F19+F20+F21+F22</f>
        <v>3302.5858500000004</v>
      </c>
      <c r="G23" s="17"/>
      <c r="H23" s="17">
        <f>H19+H20+H21+H22</f>
        <v>0</v>
      </c>
      <c r="I23" s="17"/>
      <c r="J23" s="17">
        <f>J19+J20+J21</f>
        <v>0</v>
      </c>
      <c r="K23" s="17">
        <f>K19+K20+K21+K22</f>
        <v>3302.5858500000004</v>
      </c>
      <c r="L23" s="16"/>
    </row>
    <row r="24" spans="1:12" ht="20.100000000000001" customHeight="1" x14ac:dyDescent="0.3">
      <c r="A24" s="26"/>
      <c r="B24" s="21"/>
      <c r="C24" s="21"/>
      <c r="D24" s="21"/>
      <c r="E24" s="22"/>
      <c r="F24" s="23"/>
      <c r="G24" s="22"/>
      <c r="H24" s="23"/>
      <c r="I24" s="22"/>
      <c r="J24" s="22"/>
      <c r="K24" s="22"/>
      <c r="L24" s="21"/>
    </row>
    <row r="25" spans="1:12" ht="20.100000000000001" customHeight="1" x14ac:dyDescent="0.3">
      <c r="A25" s="27" t="s">
        <v>28</v>
      </c>
      <c r="B25" s="10"/>
      <c r="C25" s="10"/>
      <c r="D25" s="10"/>
      <c r="E25" s="28"/>
      <c r="F25" s="29">
        <f>F11+F17+F23</f>
        <v>294002.58584999997</v>
      </c>
      <c r="G25" s="30"/>
      <c r="H25" s="29">
        <f>H11+H17+H23</f>
        <v>66051.717000000004</v>
      </c>
      <c r="I25" s="30"/>
      <c r="J25" s="30">
        <f>J11+J17+J23</f>
        <v>0</v>
      </c>
      <c r="K25" s="30">
        <f>K11+K17+K23</f>
        <v>360054.30284999998</v>
      </c>
      <c r="L25" s="10"/>
    </row>
    <row r="26" spans="1:12" ht="20.100000000000001" customHeight="1" x14ac:dyDescent="0.3">
      <c r="A26"/>
      <c r="B26"/>
      <c r="C26"/>
      <c r="D26"/>
      <c r="E26" s="31"/>
      <c r="F26" s="32"/>
      <c r="G26" s="31"/>
      <c r="H26" s="32"/>
      <c r="I26" s="31"/>
      <c r="J26" s="31"/>
      <c r="K26" s="31"/>
      <c r="L26"/>
    </row>
    <row r="27" spans="1:12" ht="20.100000000000001" customHeight="1" x14ac:dyDescent="0.3">
      <c r="A27"/>
      <c r="B27"/>
      <c r="C27"/>
      <c r="D27"/>
      <c r="E27" s="31"/>
      <c r="F27" s="32"/>
      <c r="G27" s="31"/>
      <c r="H27" s="32"/>
      <c r="I27" s="31"/>
      <c r="J27" s="31"/>
      <c r="K27" s="31"/>
      <c r="L27"/>
    </row>
    <row r="28" spans="1:12" ht="20.100000000000001" customHeight="1" x14ac:dyDescent="0.3">
      <c r="A28"/>
      <c r="B28"/>
      <c r="C28"/>
      <c r="D28"/>
      <c r="E28" s="31"/>
      <c r="F28" s="32"/>
      <c r="G28" s="31"/>
      <c r="H28" s="32"/>
      <c r="I28" s="31"/>
      <c r="J28" s="31"/>
      <c r="K28" s="31"/>
      <c r="L28"/>
    </row>
    <row r="29" spans="1:12" x14ac:dyDescent="0.3">
      <c r="A29"/>
      <c r="B29"/>
      <c r="C29"/>
      <c r="D29"/>
      <c r="E29" s="31"/>
      <c r="F29" s="32"/>
      <c r="G29" s="31"/>
      <c r="H29" s="32"/>
      <c r="I29" s="31"/>
      <c r="J29" s="31"/>
      <c r="K29" s="31"/>
      <c r="L29"/>
    </row>
    <row r="30" spans="1:12" x14ac:dyDescent="0.3">
      <c r="A30"/>
      <c r="B30"/>
      <c r="C30"/>
      <c r="D30"/>
      <c r="E30" s="31"/>
      <c r="F30" s="32"/>
      <c r="G30" s="31"/>
      <c r="H30" s="32"/>
      <c r="I30" s="31"/>
      <c r="J30" s="31"/>
      <c r="K30" s="31"/>
      <c r="L30"/>
    </row>
    <row r="31" spans="1:12" x14ac:dyDescent="0.3">
      <c r="A31"/>
      <c r="B31"/>
      <c r="C31"/>
      <c r="D31"/>
      <c r="E31" s="31"/>
      <c r="F31" s="32"/>
      <c r="G31" s="31"/>
      <c r="H31" s="32"/>
      <c r="I31" s="31"/>
      <c r="J31" s="31"/>
      <c r="K31" s="31"/>
      <c r="L31"/>
    </row>
    <row r="32" spans="1:12" x14ac:dyDescent="0.3">
      <c r="A32"/>
      <c r="B32"/>
      <c r="C32"/>
      <c r="D32"/>
      <c r="E32" s="31"/>
      <c r="F32" s="32"/>
      <c r="G32" s="31"/>
      <c r="H32" s="32"/>
      <c r="I32" s="31"/>
      <c r="J32" s="31"/>
      <c r="K32" s="31"/>
      <c r="L32"/>
    </row>
    <row r="33" spans="1:12" x14ac:dyDescent="0.3">
      <c r="A33"/>
      <c r="B33"/>
      <c r="C33"/>
      <c r="D33"/>
      <c r="E33" s="31"/>
      <c r="F33" s="32"/>
      <c r="G33" s="31"/>
      <c r="H33" s="32"/>
      <c r="I33" s="31"/>
      <c r="J33" s="31"/>
      <c r="K33" s="31"/>
      <c r="L33"/>
    </row>
    <row r="34" spans="1:12" x14ac:dyDescent="0.3">
      <c r="A34"/>
      <c r="B34"/>
      <c r="C34"/>
      <c r="D34"/>
      <c r="E34" s="31"/>
      <c r="F34" s="32"/>
      <c r="G34" s="31"/>
      <c r="H34" s="32"/>
      <c r="I34" s="31"/>
      <c r="J34" s="31"/>
      <c r="K34" s="31"/>
      <c r="L34"/>
    </row>
    <row r="35" spans="1:12" x14ac:dyDescent="0.3">
      <c r="A35"/>
      <c r="B35"/>
      <c r="C35"/>
      <c r="D35"/>
      <c r="E35" s="31"/>
      <c r="F35" s="32"/>
      <c r="G35" s="31"/>
      <c r="H35" s="32"/>
      <c r="I35" s="31"/>
      <c r="J35" s="31"/>
      <c r="K35" s="31"/>
      <c r="L35"/>
    </row>
    <row r="36" spans="1:12" x14ac:dyDescent="0.3">
      <c r="A36"/>
      <c r="B36"/>
      <c r="C36"/>
      <c r="D36"/>
      <c r="E36" s="31"/>
      <c r="F36" s="32"/>
      <c r="G36" s="31"/>
      <c r="H36" s="32"/>
      <c r="I36" s="31"/>
      <c r="J36" s="31"/>
      <c r="K36" s="31"/>
      <c r="L36"/>
    </row>
    <row r="37" spans="1:12" x14ac:dyDescent="0.3">
      <c r="A37"/>
      <c r="B37"/>
      <c r="C37"/>
      <c r="D37"/>
      <c r="E37" s="31"/>
      <c r="F37" s="32"/>
      <c r="G37" s="31"/>
      <c r="H37" s="32"/>
      <c r="I37" s="31"/>
      <c r="J37" s="31"/>
      <c r="K37" s="31"/>
      <c r="L37"/>
    </row>
    <row r="38" spans="1:12" x14ac:dyDescent="0.3">
      <c r="A38"/>
      <c r="B38"/>
      <c r="C38"/>
      <c r="D38"/>
      <c r="E38" s="31"/>
      <c r="F38" s="32"/>
      <c r="G38" s="31"/>
      <c r="H38" s="32"/>
      <c r="I38" s="31"/>
      <c r="J38" s="31"/>
      <c r="K38" s="31"/>
      <c r="L38"/>
    </row>
    <row r="39" spans="1:12" x14ac:dyDescent="0.3">
      <c r="A39"/>
      <c r="B39"/>
      <c r="C39"/>
      <c r="D39"/>
      <c r="E39" s="31"/>
      <c r="F39" s="32"/>
      <c r="G39" s="31"/>
      <c r="H39" s="32"/>
      <c r="I39" s="31"/>
      <c r="J39" s="31"/>
      <c r="K39" s="31"/>
      <c r="L39"/>
    </row>
    <row r="40" spans="1:12" x14ac:dyDescent="0.3">
      <c r="A40"/>
      <c r="B40"/>
      <c r="C40"/>
      <c r="D40"/>
      <c r="E40" s="31"/>
      <c r="F40" s="32"/>
      <c r="G40" s="31"/>
      <c r="H40" s="32"/>
      <c r="I40" s="31"/>
      <c r="J40" s="31"/>
      <c r="K40" s="31"/>
      <c r="L40"/>
    </row>
    <row r="41" spans="1:12" x14ac:dyDescent="0.3">
      <c r="A41"/>
      <c r="B41"/>
      <c r="C41"/>
      <c r="D41"/>
      <c r="E41" s="31"/>
      <c r="F41" s="32"/>
      <c r="G41" s="31"/>
      <c r="H41" s="32"/>
      <c r="I41" s="31"/>
      <c r="J41" s="31"/>
      <c r="K41" s="31"/>
      <c r="L41"/>
    </row>
    <row r="42" spans="1:12" x14ac:dyDescent="0.3">
      <c r="A42"/>
      <c r="B42"/>
      <c r="C42"/>
      <c r="D42"/>
      <c r="E42" s="31"/>
      <c r="F42" s="32"/>
      <c r="G42" s="31"/>
      <c r="H42" s="32"/>
      <c r="I42" s="31"/>
      <c r="J42" s="31"/>
      <c r="K42" s="31"/>
      <c r="L42"/>
    </row>
    <row r="43" spans="1:12" x14ac:dyDescent="0.3">
      <c r="A43"/>
      <c r="B43"/>
      <c r="C43"/>
      <c r="D43"/>
      <c r="E43" s="31"/>
      <c r="F43" s="32"/>
      <c r="G43" s="31"/>
      <c r="H43" s="32"/>
      <c r="I43" s="31"/>
      <c r="J43" s="31"/>
      <c r="K43" s="31"/>
      <c r="L43"/>
    </row>
    <row r="44" spans="1:12" x14ac:dyDescent="0.3">
      <c r="A44"/>
      <c r="B44"/>
      <c r="C44"/>
      <c r="D44"/>
      <c r="E44" s="31"/>
      <c r="F44" s="32"/>
      <c r="G44" s="31"/>
      <c r="H44" s="32"/>
      <c r="I44" s="31"/>
      <c r="J44" s="31"/>
      <c r="K44" s="31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2" type="noConversion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U형스텐매립식 ∮101.6xH900xL1200</vt:lpstr>
      <vt:lpstr>U형스텐매립식 ∮101.6xH900xL1500</vt:lpstr>
      <vt:lpstr>'U형스텐매립식 ∮101.6xH900xL1200'!Print_Area</vt:lpstr>
      <vt:lpstr>'U형스텐매립식 ∮101.6xH900xL1500'!Print_Area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2019-07-02T06:50:31Z</dcterms:created>
  <dcterms:modified xsi:type="dcterms:W3CDTF">2019-10-14T06:27:11Z</dcterms:modified>
</cp:coreProperties>
</file>